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br-my.sharepoint.com/personal/tiffany_bessix_subr_edu/Documents/My Documents/OSP/Forms/Templates/"/>
    </mc:Choice>
  </mc:AlternateContent>
  <xr:revisionPtr revIDLastSave="0" documentId="8_{C09ABD77-9CE8-4B80-9E8F-114F286CC8BC}" xr6:coauthVersionLast="47" xr6:coauthVersionMax="47" xr10:uidLastSave="{00000000-0000-0000-0000-000000000000}"/>
  <bookViews>
    <workbookView xWindow="-110" yWindow="-110" windowWidth="19420" windowHeight="12420" xr2:uid="{BA2114A3-8C08-4A60-BA56-94B9CED211C0}"/>
  </bookViews>
  <sheets>
    <sheet name="Budget" sheetId="1" r:id="rId1"/>
    <sheet name="Subcontracts" sheetId="4" r:id="rId2"/>
    <sheet name="Fringe Rates" sheetId="3" r:id="rId3"/>
  </sheets>
  <definedNames>
    <definedName name="fringerates">'Fringe Rates'!#REF!</definedName>
    <definedName name="_xlnm.Print_Area" localSheetId="0">Budget!$B$1:$H$60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9" i="1"/>
  <c r="J9" i="1" s="1"/>
  <c r="N7" i="4"/>
  <c r="K7" i="4"/>
  <c r="H7" i="4"/>
  <c r="E7" i="4"/>
  <c r="O6" i="4"/>
  <c r="L6" i="4"/>
  <c r="I6" i="4"/>
  <c r="F6" i="4"/>
  <c r="C6" i="4"/>
  <c r="O5" i="4"/>
  <c r="L5" i="4"/>
  <c r="I5" i="4"/>
  <c r="F5" i="4"/>
  <c r="B5" i="4"/>
  <c r="C5" i="4" s="1"/>
  <c r="O4" i="4"/>
  <c r="L4" i="4"/>
  <c r="I4" i="4"/>
  <c r="F4" i="4"/>
  <c r="B4" i="4"/>
  <c r="B7" i="4" s="1"/>
  <c r="O3" i="4"/>
  <c r="L3" i="4"/>
  <c r="I3" i="4"/>
  <c r="F3" i="4"/>
  <c r="F7" i="4" s="1"/>
  <c r="C3" i="4"/>
  <c r="O2" i="4"/>
  <c r="O7" i="4" s="1"/>
  <c r="L2" i="4"/>
  <c r="L7" i="4" s="1"/>
  <c r="I2" i="4"/>
  <c r="I7" i="4" s="1"/>
  <c r="F2" i="4"/>
  <c r="C2" i="4"/>
  <c r="G55" i="1"/>
  <c r="E55" i="1"/>
  <c r="F55" i="1"/>
  <c r="H49" i="1"/>
  <c r="C26" i="1"/>
  <c r="G25" i="1"/>
  <c r="F25" i="1"/>
  <c r="G22" i="1"/>
  <c r="F22" i="1"/>
  <c r="E22" i="1"/>
  <c r="C22" i="1"/>
  <c r="E25" i="1"/>
  <c r="D25" i="1"/>
  <c r="C25" i="1"/>
  <c r="H14" i="1"/>
  <c r="J14" i="1" s="1"/>
  <c r="G24" i="1"/>
  <c r="F24" i="1"/>
  <c r="E24" i="1"/>
  <c r="D24" i="1"/>
  <c r="C24" i="1"/>
  <c r="C23" i="1"/>
  <c r="H8" i="1"/>
  <c r="H7" i="1"/>
  <c r="H6" i="1"/>
  <c r="J6" i="1" s="1"/>
  <c r="H5" i="1"/>
  <c r="J5" i="1" s="1"/>
  <c r="G26" i="1"/>
  <c r="F26" i="1"/>
  <c r="E26" i="1"/>
  <c r="D26" i="1"/>
  <c r="G23" i="1"/>
  <c r="F23" i="1"/>
  <c r="D23" i="1"/>
  <c r="E23" i="1"/>
  <c r="H4" i="1"/>
  <c r="J4" i="1" s="1"/>
  <c r="H32" i="1"/>
  <c r="H31" i="1"/>
  <c r="H13" i="1"/>
  <c r="J13" i="1" s="1"/>
  <c r="H15" i="1"/>
  <c r="J15" i="1" s="1"/>
  <c r="G19" i="1"/>
  <c r="F19" i="1"/>
  <c r="E19" i="1"/>
  <c r="D19" i="1"/>
  <c r="C19" i="1"/>
  <c r="G10" i="1"/>
  <c r="F10" i="1"/>
  <c r="E10" i="1"/>
  <c r="D10" i="1"/>
  <c r="C10" i="1"/>
  <c r="C4" i="4" l="1"/>
  <c r="C7" i="4" s="1"/>
  <c r="C55" i="1"/>
  <c r="D55" i="1"/>
  <c r="H26" i="1"/>
  <c r="H16" i="1" l="1"/>
  <c r="J16" i="1" s="1"/>
  <c r="J19" i="1" s="1"/>
  <c r="H33" i="1"/>
  <c r="H30" i="1"/>
  <c r="J8" i="1"/>
  <c r="J7" i="1"/>
  <c r="H17" i="1"/>
  <c r="G34" i="1"/>
  <c r="F34" i="1"/>
  <c r="E34" i="1"/>
  <c r="D34" i="1"/>
  <c r="C34" i="1"/>
  <c r="G39" i="1"/>
  <c r="F39" i="1"/>
  <c r="E39" i="1"/>
  <c r="D39" i="1"/>
  <c r="C39" i="1"/>
  <c r="H22" i="1" l="1"/>
  <c r="J10" i="1"/>
  <c r="E27" i="1"/>
  <c r="H34" i="1"/>
  <c r="H10" i="1"/>
  <c r="H24" i="1"/>
  <c r="H25" i="1"/>
  <c r="F27" i="1"/>
  <c r="G27" i="1"/>
  <c r="H54" i="1"/>
  <c r="H52" i="1"/>
  <c r="H51" i="1"/>
  <c r="H50" i="1"/>
  <c r="G46" i="1"/>
  <c r="F46" i="1"/>
  <c r="H45" i="1"/>
  <c r="H44" i="1"/>
  <c r="H43" i="1"/>
  <c r="H42" i="1"/>
  <c r="H38" i="1"/>
  <c r="H37" i="1"/>
  <c r="H18" i="1"/>
  <c r="H19" i="1" s="1"/>
  <c r="C46" i="1"/>
  <c r="E46" i="1"/>
  <c r="H55" i="1" l="1"/>
  <c r="D27" i="1"/>
  <c r="H23" i="1"/>
  <c r="H39" i="1"/>
  <c r="G57" i="1"/>
  <c r="F57" i="1"/>
  <c r="E57" i="1"/>
  <c r="D46" i="1"/>
  <c r="G58" i="1" l="1"/>
  <c r="G59" i="1" s="1"/>
  <c r="G60" i="1" s="1"/>
  <c r="F58" i="1"/>
  <c r="F59" i="1" s="1"/>
  <c r="F60" i="1" s="1"/>
  <c r="E58" i="1"/>
  <c r="E59" i="1" s="1"/>
  <c r="E60" i="1" s="1"/>
  <c r="H46" i="1"/>
  <c r="D57" i="1"/>
  <c r="D58" i="1" l="1"/>
  <c r="D59" i="1" s="1"/>
  <c r="D60" i="1" s="1"/>
  <c r="H27" i="1"/>
  <c r="C27" i="1"/>
  <c r="C57" i="1" s="1"/>
  <c r="C58" i="1" s="1"/>
  <c r="H58" i="1" l="1"/>
  <c r="H57" i="1"/>
  <c r="C59" i="1" l="1"/>
  <c r="H59" i="1" l="1"/>
  <c r="H60" i="1" s="1"/>
  <c r="C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Tiff</author>
    <author>Karen Page</author>
    <author>Sara_Martin</author>
  </authors>
  <commentList>
    <comment ref="B3" authorId="0" shapeId="0" xr:uid="{F0B1E3DF-F670-48CE-998B-F5CEDC264095}">
      <text>
        <r>
          <rPr>
            <sz val="9"/>
            <color indexed="81"/>
            <rFont val="Tahoma"/>
            <family val="2"/>
          </rPr>
          <t xml:space="preserve">PI/PD, Co-Pis and Other Senior Personnel
</t>
        </r>
      </text>
    </comment>
    <comment ref="B21" authorId="1" shapeId="0" xr:uid="{646E3B20-435B-4793-BB7F-EECC313326A6}">
      <text>
        <r>
          <rPr>
            <sz val="9"/>
            <color indexed="81"/>
            <rFont val="Tahoma"/>
            <family val="2"/>
          </rPr>
          <t xml:space="preserve">Please be mindful that certain salaries require different fringe rates.
</t>
        </r>
        <r>
          <rPr>
            <b/>
            <sz val="9"/>
            <color indexed="81"/>
            <rFont val="Tahoma"/>
            <family val="2"/>
          </rPr>
          <t xml:space="preserve">
Insurance (10.50%) is not charged on Extra-Compensation or Summer salary.  See Proposal Preparation Fact Sheet, under Helpful Links and Resources, for a breakdown of the rates.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 xr:uid="{9A31A0DD-6FC3-49E2-B097-DDAEE7813614}">
      <text>
        <r>
          <rPr>
            <sz val="9"/>
            <color indexed="81"/>
            <rFont val="Tahoma"/>
            <charset val="1"/>
          </rPr>
          <t>Equipment means tangible personal property (including information technology systems) having a useful life of more than one year, and a per-unity acquisition cost which equals or exceeds $5,000. Equipment $5000+ is excluded from IDC</t>
        </r>
      </text>
    </comment>
    <comment ref="B58" authorId="2" shapeId="0" xr:uid="{D427A4DE-FBCB-432D-B01B-AF8D60F35B32}">
      <text>
        <r>
          <rPr>
            <b/>
            <sz val="9"/>
            <color indexed="81"/>
            <rFont val="Tahoma"/>
            <family val="2"/>
          </rPr>
          <t>Karen Page</t>
        </r>
        <r>
          <rPr>
            <sz val="9"/>
            <color indexed="81"/>
            <rFont val="Tahoma"/>
            <family val="2"/>
          </rPr>
          <t xml:space="preserve">
*Note: If standard 43% IDC rate is applicable on the Modified Total Direct Cost (MTDC), it means the 43% is not calculated on the following costs:
- the amount of equipment items over $5,000 per unit
- Patient care costs
- Student stipends, scholarships and fellowships (i.e. Participant Support Costs)
- Capital expenditures (i.e. Construction and renovations)
- Rental of off-campus space
- Portion of each sub grant and subcontract in excess of $25,000 (Only the first $25,000 can be included in the IDC base).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Tiff</author>
  </authors>
  <commentList>
    <comment ref="C1" authorId="0" shapeId="0" xr:uid="{59A1395A-5997-4717-B357-86A65B24075E}">
      <text>
        <r>
          <rPr>
            <sz val="9"/>
            <color indexed="81"/>
            <rFont val="Tahoma"/>
            <family val="2"/>
          </rPr>
          <t xml:space="preserve">IDC is automatically calculated on each subaward &gt;= $25,000.
</t>
        </r>
      </text>
    </comment>
    <comment ref="F1" authorId="0" shapeId="0" xr:uid="{1D3571C2-8669-45CA-9832-04A2FF0E4C3C}">
      <text>
        <r>
          <rPr>
            <sz val="9"/>
            <color indexed="81"/>
            <rFont val="Tahoma"/>
            <family val="2"/>
          </rPr>
          <t xml:space="preserve">IDC is automatically calculated on each subaward &gt;= $25,000.
</t>
        </r>
      </text>
    </comment>
    <comment ref="I1" authorId="0" shapeId="0" xr:uid="{B067A794-E131-4705-AD83-7F882431727F}">
      <text>
        <r>
          <rPr>
            <sz val="9"/>
            <color indexed="81"/>
            <rFont val="Tahoma"/>
            <family val="2"/>
          </rPr>
          <t xml:space="preserve">IDC is automatically calculated on each subaward &gt;= $25,000.
</t>
        </r>
      </text>
    </comment>
    <comment ref="L1" authorId="0" shapeId="0" xr:uid="{6FC302CB-11E3-4503-B303-B85343C5CE0B}">
      <text>
        <r>
          <rPr>
            <sz val="9"/>
            <color indexed="81"/>
            <rFont val="Tahoma"/>
            <family val="2"/>
          </rPr>
          <t xml:space="preserve">IDC is automatically calculated on each subaward &gt;= $25,000.
</t>
        </r>
      </text>
    </comment>
    <comment ref="O1" authorId="0" shapeId="0" xr:uid="{590040DA-6FFE-4BF9-85BE-98AACA593B24}">
      <text>
        <r>
          <rPr>
            <sz val="9"/>
            <color indexed="81"/>
            <rFont val="Tahoma"/>
            <family val="2"/>
          </rPr>
          <t xml:space="preserve">IDC is automatically calculated on each subaward &gt;= $25,000.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2FECDD-1094-4D28-BFF9-327AFF8075F9}" keepAlive="1" name="Query - https://www subr edu/assets/subr/OSP/ProposalPreparation pdf" description="Connection to the 'https://www subr edu/assets/subr/OSP/ProposalPreparation pdf' query in the workbook." type="5" refreshedVersion="0" background="1">
    <dbPr connection="Provider=Microsoft.Mashup.OleDb.1;Data Source=$Workbook$;Location=&quot;https://www subr edu/assets/subr/OSP/ProposalPreparation pdf&quot;;Extended Properties=&quot;&quot;" command="SELECT * FROM [https://www subr edu/assets/subr/OSP/ProposalPreparation pdf]"/>
  </connection>
</connections>
</file>

<file path=xl/sharedStrings.xml><?xml version="1.0" encoding="utf-8"?>
<sst xmlns="http://schemas.openxmlformats.org/spreadsheetml/2006/main" count="75" uniqueCount="71">
  <si>
    <t>A, SENIOR PERSONNEL</t>
  </si>
  <si>
    <t>B, OTHER PERSONNEL</t>
  </si>
  <si>
    <t>C, FRINGE BENEFITS</t>
  </si>
  <si>
    <t>E, TRAVEL</t>
  </si>
  <si>
    <t>E2, FOREIGN</t>
  </si>
  <si>
    <t xml:space="preserve">E1, DOMESTIC </t>
  </si>
  <si>
    <t>F, PARTICIPANT SUPPORT COSTS</t>
  </si>
  <si>
    <t>F1, STIPENDS</t>
  </si>
  <si>
    <t>F2, TRAVEL</t>
  </si>
  <si>
    <t>F3, SUBSISTENCE</t>
  </si>
  <si>
    <t>F4, OTHER</t>
  </si>
  <si>
    <t>TOTAL PARTICIPANT COSTS</t>
  </si>
  <si>
    <t>G, OTHER DIRECT COSTS</t>
  </si>
  <si>
    <t>G3, CONSULTANT SERVICES</t>
  </si>
  <si>
    <t>G5, SUBAWARDS</t>
  </si>
  <si>
    <t>G6, OTHER</t>
  </si>
  <si>
    <t>I, INDIRECT COSTS</t>
  </si>
  <si>
    <t>IDC BASE</t>
  </si>
  <si>
    <t>TOTAL OTHER DIRECT COSTS</t>
  </si>
  <si>
    <t>J, TOTAL COSTS</t>
  </si>
  <si>
    <t>Year 1</t>
  </si>
  <si>
    <t>Year 2</t>
  </si>
  <si>
    <t>Year 3</t>
  </si>
  <si>
    <t>Year 4</t>
  </si>
  <si>
    <t>Year 5</t>
  </si>
  <si>
    <t>Composite</t>
  </si>
  <si>
    <t>Title:</t>
  </si>
  <si>
    <t>TOTAL TRAVEL</t>
  </si>
  <si>
    <t>TOTAL SENIOR PERSONNEL</t>
  </si>
  <si>
    <t>TOTAL OTHER PERSONNEL</t>
  </si>
  <si>
    <t>TOTAL EQUIPMENT</t>
  </si>
  <si>
    <t>TOTAL FRINGE BENEFITS</t>
  </si>
  <si>
    <t xml:space="preserve">H, TOTAL DIRECT COSTS </t>
  </si>
  <si>
    <t>Full-Time Faculty: 33.88%</t>
  </si>
  <si>
    <t>Proposal Preparation Fact Sheet</t>
  </si>
  <si>
    <t>Indirect Cost Agreement</t>
  </si>
  <si>
    <t>Prior Approval Matrix</t>
  </si>
  <si>
    <t>Helpful Links and Resources</t>
  </si>
  <si>
    <t>Rate</t>
  </si>
  <si>
    <t>Extra-Comp. Faculty:  23.38%</t>
  </si>
  <si>
    <t>Full-Time Staff/Support Personnel:  35.10%</t>
  </si>
  <si>
    <t>Extra-Comp. Staff/Support Personnel:  24.60%</t>
  </si>
  <si>
    <t>Part-Time/Contingent/Special Hire:  7.70%</t>
  </si>
  <si>
    <r>
      <rPr>
        <b/>
        <sz val="11"/>
        <color theme="1"/>
        <rFont val="Calibri"/>
        <family val="2"/>
        <scheme val="minor"/>
      </rPr>
      <t>Equipment:</t>
    </r>
    <r>
      <rPr>
        <sz val="11"/>
        <color theme="1"/>
        <rFont val="Calibri"/>
        <family val="2"/>
        <scheme val="minor"/>
      </rPr>
      <t xml:space="preserve">  List item and dollar </t>
    </r>
  </si>
  <si>
    <t>Subcontracts</t>
  </si>
  <si>
    <t xml:space="preserve">D, EQUIPMENT </t>
  </si>
  <si>
    <t>Fringe Rates</t>
  </si>
  <si>
    <t>Faculty Extra-Comp.@ 23.38%</t>
  </si>
  <si>
    <t>Full-Time Staff/Support @ 35.10%</t>
  </si>
  <si>
    <t>Staff/Support Extra-Comp. @ 24.60%</t>
  </si>
  <si>
    <t>Part-Time/Contingent @ 7.70%</t>
  </si>
  <si>
    <t xml:space="preserve">Part-time/Contingent/Special Hire </t>
  </si>
  <si>
    <t>Postdoctoral Associates</t>
  </si>
  <si>
    <t>Undergraduate Students</t>
  </si>
  <si>
    <t>Graduate Students</t>
  </si>
  <si>
    <t>Select Rate</t>
  </si>
  <si>
    <t>Fringe/Personnel</t>
  </si>
  <si>
    <t>Staff &amp; Support Personnel (Full-Time)</t>
  </si>
  <si>
    <t>Staff &amp; Support Personnel (Extra-Comp)</t>
  </si>
  <si>
    <t>Faculty Full-Time/Post-Docs @33.88%</t>
  </si>
  <si>
    <t>Yr. 1</t>
  </si>
  <si>
    <t>Yr. 2</t>
  </si>
  <si>
    <t>Yr. 3</t>
  </si>
  <si>
    <t>Yr. 4</t>
  </si>
  <si>
    <t>IDC</t>
  </si>
  <si>
    <t>Yr. 5</t>
  </si>
  <si>
    <t>G1, MATERIALS &amp; SUPPLIES</t>
  </si>
  <si>
    <t>G4, COMPUTER SERVICES</t>
  </si>
  <si>
    <t>G2, PUBLICATIONS/OPERATING COSTS</t>
  </si>
  <si>
    <t>Category</t>
  </si>
  <si>
    <r>
      <t xml:space="preserve">amount for </t>
    </r>
    <r>
      <rPr>
        <b/>
        <u/>
        <sz val="11"/>
        <color rgb="FFFF0000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item &gt;=$5000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</si>
</sst>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0" fillId="0" borderId="0" xfId="1" applyNumberFormat="1" applyFont="1"/>
    <xf numFmtId="164" fontId="3" fillId="0" borderId="0" xfId="1" applyNumberFormat="1" applyFont="1"/>
    <xf numFmtId="164" fontId="1" fillId="0" borderId="0" xfId="1" applyNumberFormat="1" applyFont="1"/>
    <xf numFmtId="0" fontId="0" fillId="0" borderId="0" xfId="0" applyAlignment="1">
      <alignment horizontal="left" indent="2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indent="1"/>
    </xf>
    <xf numFmtId="164" fontId="1" fillId="3" borderId="0" xfId="1" applyNumberFormat="1" applyFont="1" applyFill="1"/>
    <xf numFmtId="0" fontId="1" fillId="3" borderId="0" xfId="0" applyFont="1" applyFill="1" applyAlignment="1">
      <alignment horizontal="right" indent="1"/>
    </xf>
    <xf numFmtId="0" fontId="1" fillId="3" borderId="0" xfId="0" applyFont="1" applyFill="1" applyAlignment="1">
      <alignment horizontal="right"/>
    </xf>
    <xf numFmtId="10" fontId="1" fillId="0" borderId="0" xfId="0" applyNumberFormat="1" applyFont="1" applyAlignment="1">
      <alignment horizontal="right"/>
    </xf>
    <xf numFmtId="10" fontId="0" fillId="0" borderId="0" xfId="0" applyNumberFormat="1"/>
    <xf numFmtId="0" fontId="12" fillId="4" borderId="0" xfId="0" applyFont="1" applyFill="1" applyAlignment="1">
      <alignment horizontal="left"/>
    </xf>
    <xf numFmtId="0" fontId="13" fillId="0" borderId="0" xfId="2" applyAlignment="1">
      <alignment horizontal="left"/>
    </xf>
    <xf numFmtId="0" fontId="14" fillId="4" borderId="0" xfId="0" applyFont="1" applyFill="1" applyAlignment="1">
      <alignment horizontal="center"/>
    </xf>
    <xf numFmtId="10" fontId="1" fillId="0" borderId="0" xfId="0" applyNumberFormat="1" applyFont="1" applyAlignment="1">
      <alignment horizontal="left"/>
    </xf>
    <xf numFmtId="164" fontId="0" fillId="0" borderId="0" xfId="0" applyNumberFormat="1"/>
    <xf numFmtId="10" fontId="0" fillId="5" borderId="1" xfId="0" applyNumberFormat="1" applyFill="1" applyBorder="1"/>
    <xf numFmtId="10" fontId="0" fillId="0" borderId="1" xfId="0" applyNumberForma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164" fontId="4" fillId="0" borderId="0" xfId="1" applyNumberFormat="1" applyFont="1"/>
    <xf numFmtId="0" fontId="5" fillId="2" borderId="0" xfId="0" applyFont="1" applyFill="1" applyAlignment="1">
      <alignment horizontal="left"/>
    </xf>
    <xf numFmtId="10" fontId="15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4" fontId="0" fillId="0" borderId="2" xfId="0" applyNumberFormat="1" applyBorder="1" applyAlignment="1">
      <alignment horizontal="left"/>
    </xf>
    <xf numFmtId="10" fontId="0" fillId="0" borderId="0" xfId="3" applyNumberFormat="1" applyFont="1"/>
    <xf numFmtId="0" fontId="13" fillId="0" borderId="0" xfId="2"/>
    <xf numFmtId="164" fontId="0" fillId="0" borderId="0" xfId="1" applyNumberFormat="1" applyFont="1" applyFill="1"/>
    <xf numFmtId="10" fontId="0" fillId="0" borderId="0" xfId="3" applyNumberFormat="1" applyFont="1" applyProtection="1"/>
    <xf numFmtId="44" fontId="1" fillId="0" borderId="0" xfId="0" applyNumberFormat="1" applyFont="1" applyAlignment="1">
      <alignment horizontal="left"/>
    </xf>
    <xf numFmtId="44" fontId="0" fillId="0" borderId="2" xfId="0" applyNumberFormat="1" applyBorder="1"/>
    <xf numFmtId="0" fontId="16" fillId="0" borderId="0" xfId="0" applyFont="1" applyAlignment="1">
      <alignment horizontal="left" indent="2"/>
    </xf>
    <xf numFmtId="164" fontId="1" fillId="3" borderId="2" xfId="1" applyNumberFormat="1" applyFont="1" applyFill="1" applyBorder="1"/>
    <xf numFmtId="164" fontId="5" fillId="3" borderId="2" xfId="1" applyNumberFormat="1" applyFont="1" applyFill="1" applyBorder="1"/>
    <xf numFmtId="0" fontId="1" fillId="0" borderId="3" xfId="0" applyFont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0" fillId="0" borderId="0" xfId="1" applyNumberFormat="1" applyFont="1" applyBorder="1" applyProtection="1">
      <protection hidden="1"/>
    </xf>
    <xf numFmtId="164" fontId="0" fillId="0" borderId="0" xfId="1" applyNumberFormat="1" applyFont="1" applyBorder="1"/>
    <xf numFmtId="164" fontId="1" fillId="0" borderId="2" xfId="0" applyNumberFormat="1" applyFont="1" applyBorder="1"/>
    <xf numFmtId="164" fontId="0" fillId="0" borderId="0" xfId="1" applyNumberFormat="1" applyFont="1" applyProtection="1">
      <protection hidden="1"/>
    </xf>
    <xf numFmtId="0" fontId="0" fillId="0" borderId="0" xfId="0" applyAlignment="1">
      <alignment horizontal="center"/>
    </xf>
    <xf numFmtId="0" fontId="13" fillId="0" borderId="0" xfId="2"/>
    <xf numFmtId="0" fontId="13" fillId="0" borderId="0" xfId="2" applyAlignment="1">
      <alignment horizontal="left"/>
    </xf>
    <xf numFmtId="0" fontId="12" fillId="4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27BA51-BE8C-4668-8C99-D09D66FE4B94}" name="FringeRates25" displayName="FringeRates25" ref="A1:A6" totalsRowShown="0" headerRowDxfId="2" dataDxfId="1">
  <autoFilter ref="A1:A6" xr:uid="{9127BA51-BE8C-4668-8C99-D09D66FE4B94}"/>
  <tableColumns count="1">
    <tableColumn id="1" xr3:uid="{B820A28B-0D64-4082-9426-A888F6987398}" name="Catego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br.edu/assets/subr/OSP/Prior-Approval-Matrix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ubr.edu/assets/subr/OSP/IDC-Agreement-2023-27.pdf" TargetMode="External"/><Relationship Id="rId1" Type="http://schemas.openxmlformats.org/officeDocument/2006/relationships/hyperlink" Target="https://www.subr.edu/assets/subr/OSP/ProposalPreparatio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ubr.edu/assets/subr/OSP/Fringe-Benefit-Rate-2024-2025_Nov18_20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0CA6-57D9-4B9D-85C5-B19B359A52C9}">
  <sheetPr>
    <pageSetUpPr fitToPage="1"/>
  </sheetPr>
  <dimension ref="A1:V69"/>
  <sheetViews>
    <sheetView tabSelected="1" workbookViewId="0">
      <selection activeCell="C5" sqref="C5"/>
    </sheetView>
  </sheetViews>
  <sheetFormatPr defaultRowHeight="14.5" x14ac:dyDescent="0.35"/>
  <cols>
    <col min="1" max="1" width="2.90625" customWidth="1"/>
    <col min="2" max="2" width="34.6328125" bestFit="1" customWidth="1"/>
    <col min="3" max="3" width="12.08984375" bestFit="1" customWidth="1"/>
    <col min="4" max="4" width="12.1796875" bestFit="1" customWidth="1"/>
    <col min="5" max="5" width="12.08984375" bestFit="1" customWidth="1"/>
    <col min="6" max="7" width="12.1796875" bestFit="1" customWidth="1"/>
    <col min="8" max="8" width="12.1796875" style="1" bestFit="1" customWidth="1"/>
    <col min="9" max="9" width="10.90625" customWidth="1"/>
    <col min="10" max="10" width="14.81640625" customWidth="1"/>
    <col min="11" max="12" width="12.08984375" customWidth="1"/>
    <col min="13" max="13" width="1.54296875" customWidth="1"/>
    <col min="14" max="14" width="12.08984375" bestFit="1" customWidth="1"/>
    <col min="15" max="15" width="11.08984375" bestFit="1" customWidth="1"/>
    <col min="16" max="16" width="1.54296875" customWidth="1"/>
    <col min="17" max="17" width="11.08984375" bestFit="1" customWidth="1"/>
    <col min="18" max="18" width="11.1796875" bestFit="1" customWidth="1"/>
    <col min="19" max="19" width="1.54296875" customWidth="1"/>
    <col min="20" max="20" width="11.1796875" bestFit="1" customWidth="1"/>
    <col min="21" max="21" width="11.08984375" bestFit="1" customWidth="1"/>
    <col min="22" max="22" width="1.54296875" customWidth="1"/>
    <col min="23" max="24" width="11.08984375" bestFit="1" customWidth="1"/>
  </cols>
  <sheetData>
    <row r="1" spans="1:22" ht="25" customHeight="1" x14ac:dyDescent="0.35">
      <c r="B1" s="51" t="s">
        <v>26</v>
      </c>
      <c r="C1" s="52"/>
      <c r="D1" s="52"/>
      <c r="E1" s="52"/>
      <c r="F1" s="52"/>
      <c r="G1" s="52"/>
      <c r="H1" s="52"/>
      <c r="J1" s="23"/>
      <c r="K1" s="23"/>
      <c r="L1" s="23"/>
      <c r="M1" s="23"/>
      <c r="N1" s="23"/>
      <c r="O1" s="23"/>
      <c r="P1" s="23"/>
    </row>
    <row r="2" spans="1:22" x14ac:dyDescent="0.35">
      <c r="C2" s="23"/>
      <c r="D2" s="23"/>
      <c r="E2" s="23"/>
      <c r="F2" s="23"/>
      <c r="G2" s="23"/>
      <c r="H2" s="23"/>
      <c r="I2" s="1"/>
      <c r="J2" s="20"/>
      <c r="K2" s="20"/>
      <c r="L2" s="20"/>
      <c r="M2" s="20"/>
      <c r="N2" s="24"/>
    </row>
    <row r="3" spans="1:22" x14ac:dyDescent="0.35">
      <c r="A3" s="1"/>
      <c r="B3" s="1" t="s">
        <v>0</v>
      </c>
      <c r="C3" s="23" t="s">
        <v>20</v>
      </c>
      <c r="D3" s="23" t="s">
        <v>21</v>
      </c>
      <c r="E3" s="23" t="s">
        <v>22</v>
      </c>
      <c r="F3" s="23" t="s">
        <v>23</v>
      </c>
      <c r="G3" s="23" t="s">
        <v>24</v>
      </c>
      <c r="H3" s="23" t="s">
        <v>25</v>
      </c>
      <c r="I3" s="3" t="s">
        <v>55</v>
      </c>
      <c r="J3" s="28" t="s">
        <v>56</v>
      </c>
      <c r="K3" s="28"/>
      <c r="L3" s="28"/>
      <c r="M3" s="28"/>
      <c r="N3" s="28"/>
      <c r="O3" s="23"/>
      <c r="P3" s="23"/>
    </row>
    <row r="4" spans="1:22" x14ac:dyDescent="0.35">
      <c r="B4" s="8"/>
      <c r="C4" s="5">
        <v>0</v>
      </c>
      <c r="D4" s="5">
        <v>0</v>
      </c>
      <c r="E4" s="5">
        <v>0</v>
      </c>
      <c r="F4" s="5">
        <v>0</v>
      </c>
      <c r="G4" s="5">
        <v>0</v>
      </c>
      <c r="H4" s="7">
        <f>SUM(C4:G4)</f>
        <v>0</v>
      </c>
      <c r="I4" s="33">
        <v>0.33879999999999999</v>
      </c>
      <c r="J4" s="24">
        <f>H4*I4</f>
        <v>0</v>
      </c>
      <c r="K4" s="24"/>
      <c r="L4" s="19"/>
      <c r="M4" s="19"/>
      <c r="Q4" s="15"/>
      <c r="U4" s="15"/>
      <c r="V4" s="15"/>
    </row>
    <row r="5" spans="1:22" x14ac:dyDescent="0.35">
      <c r="B5" s="8"/>
      <c r="C5" s="5">
        <v>0</v>
      </c>
      <c r="D5" s="25">
        <v>0</v>
      </c>
      <c r="E5" s="5">
        <v>0</v>
      </c>
      <c r="F5" s="5">
        <v>0</v>
      </c>
      <c r="G5" s="5">
        <v>0</v>
      </c>
      <c r="H5" s="7">
        <f t="shared" ref="H5:H9" si="0">SUM(C5:G5)</f>
        <v>0</v>
      </c>
      <c r="I5" s="33">
        <v>0.33879999999999999</v>
      </c>
      <c r="J5" s="24">
        <f t="shared" ref="J5:J9" si="1">H5*I5</f>
        <v>0</v>
      </c>
      <c r="K5" s="24"/>
      <c r="L5" s="19"/>
      <c r="M5" s="19"/>
      <c r="Q5" s="15"/>
      <c r="U5" s="15"/>
      <c r="V5" s="15"/>
    </row>
    <row r="6" spans="1:22" x14ac:dyDescent="0.35">
      <c r="B6" s="8"/>
      <c r="C6" s="5">
        <v>0</v>
      </c>
      <c r="D6" s="5">
        <v>0</v>
      </c>
      <c r="E6" s="5">
        <v>0</v>
      </c>
      <c r="F6" s="5">
        <v>0</v>
      </c>
      <c r="G6" s="5">
        <v>0</v>
      </c>
      <c r="H6" s="7">
        <f t="shared" si="0"/>
        <v>0</v>
      </c>
      <c r="I6" s="33">
        <v>0.33879999999999999</v>
      </c>
      <c r="J6" s="24">
        <f t="shared" si="1"/>
        <v>0</v>
      </c>
      <c r="K6" s="24"/>
      <c r="L6" s="19"/>
      <c r="M6" s="19"/>
      <c r="Q6" s="15"/>
      <c r="U6" s="15"/>
      <c r="V6" s="15"/>
    </row>
    <row r="7" spans="1:22" x14ac:dyDescent="0.35">
      <c r="B7" s="8"/>
      <c r="C7" s="5">
        <v>0</v>
      </c>
      <c r="D7" s="5">
        <v>0</v>
      </c>
      <c r="E7" s="5">
        <v>0</v>
      </c>
      <c r="F7" s="5">
        <v>0</v>
      </c>
      <c r="G7" s="5">
        <v>0</v>
      </c>
      <c r="H7" s="7">
        <f t="shared" si="0"/>
        <v>0</v>
      </c>
      <c r="I7" s="33">
        <v>0.33879999999999999</v>
      </c>
      <c r="J7" s="24">
        <f t="shared" si="1"/>
        <v>0</v>
      </c>
      <c r="K7" s="24"/>
      <c r="L7" s="19"/>
      <c r="M7" s="19"/>
      <c r="O7" s="19"/>
      <c r="P7" s="19"/>
      <c r="Q7" s="15"/>
      <c r="U7" s="15"/>
      <c r="V7" s="15"/>
    </row>
    <row r="8" spans="1:22" x14ac:dyDescent="0.35">
      <c r="B8" s="8"/>
      <c r="C8" s="5">
        <v>0</v>
      </c>
      <c r="D8" s="5">
        <v>0</v>
      </c>
      <c r="E8" s="5">
        <v>0</v>
      </c>
      <c r="F8" s="5">
        <v>0</v>
      </c>
      <c r="G8" s="5">
        <v>0</v>
      </c>
      <c r="H8" s="7">
        <f t="shared" si="0"/>
        <v>0</v>
      </c>
      <c r="I8" s="33">
        <v>0.33879999999999999</v>
      </c>
      <c r="J8" s="24">
        <f t="shared" si="1"/>
        <v>0</v>
      </c>
      <c r="K8" s="24"/>
      <c r="L8" s="19"/>
      <c r="M8" s="19"/>
      <c r="O8" s="19"/>
      <c r="P8" s="19"/>
    </row>
    <row r="9" spans="1:22" x14ac:dyDescent="0.35">
      <c r="B9" s="8"/>
      <c r="C9" s="5">
        <v>0</v>
      </c>
      <c r="D9" s="5">
        <v>0</v>
      </c>
      <c r="E9" s="5">
        <v>0</v>
      </c>
      <c r="F9" s="5">
        <v>0</v>
      </c>
      <c r="G9" s="5">
        <v>0</v>
      </c>
      <c r="H9" s="7">
        <f t="shared" si="0"/>
        <v>0</v>
      </c>
      <c r="I9" s="33">
        <v>0.33879999999999999</v>
      </c>
      <c r="J9" s="24">
        <f t="shared" si="1"/>
        <v>0</v>
      </c>
      <c r="K9" s="24"/>
      <c r="L9" s="24"/>
      <c r="M9" s="24"/>
      <c r="N9" s="17"/>
      <c r="O9" s="17"/>
      <c r="P9" s="17"/>
      <c r="Q9" s="17"/>
      <c r="R9" s="17"/>
      <c r="S9" s="17"/>
    </row>
    <row r="10" spans="1:22" x14ac:dyDescent="0.35">
      <c r="B10" s="13" t="s">
        <v>28</v>
      </c>
      <c r="C10" s="37">
        <f t="shared" ref="C10:H10" si="2">SUM(C4:C9)</f>
        <v>0</v>
      </c>
      <c r="D10" s="37">
        <f t="shared" si="2"/>
        <v>0</v>
      </c>
      <c r="E10" s="37">
        <f t="shared" si="2"/>
        <v>0</v>
      </c>
      <c r="F10" s="37">
        <f t="shared" si="2"/>
        <v>0</v>
      </c>
      <c r="G10" s="37">
        <f t="shared" si="2"/>
        <v>0</v>
      </c>
      <c r="H10" s="37">
        <f t="shared" si="2"/>
        <v>0</v>
      </c>
      <c r="I10" s="30"/>
      <c r="J10" s="35">
        <f>SUM(J4:J9)</f>
        <v>0</v>
      </c>
      <c r="N10" s="48"/>
      <c r="O10" s="48"/>
      <c r="P10" s="48"/>
      <c r="Q10" s="48"/>
      <c r="R10" s="48"/>
      <c r="S10" s="31"/>
    </row>
    <row r="11" spans="1:22" x14ac:dyDescent="0.35">
      <c r="C11" s="5"/>
      <c r="D11" s="5"/>
      <c r="E11" s="5"/>
      <c r="F11" s="5"/>
      <c r="G11" s="5"/>
      <c r="H11" s="7"/>
      <c r="I11" s="30"/>
      <c r="J11" s="34"/>
      <c r="K11" s="19"/>
      <c r="L11" s="19"/>
      <c r="M11" s="19"/>
      <c r="N11" s="48"/>
      <c r="O11" s="48"/>
      <c r="P11" s="48"/>
      <c r="Q11" s="48"/>
      <c r="R11" s="48"/>
      <c r="S11" s="31"/>
    </row>
    <row r="12" spans="1:22" x14ac:dyDescent="0.35">
      <c r="A12" s="23"/>
      <c r="B12" s="1" t="s">
        <v>1</v>
      </c>
      <c r="H12" s="7"/>
      <c r="I12" s="30"/>
      <c r="J12" s="19"/>
      <c r="K12" s="19"/>
      <c r="L12" s="19"/>
      <c r="M12" s="19"/>
      <c r="O12" s="15"/>
      <c r="P12" s="15"/>
      <c r="Q12" s="15"/>
      <c r="R12" s="15"/>
      <c r="S12" s="15"/>
      <c r="T12" s="15"/>
      <c r="U12" s="15"/>
      <c r="V12" s="15"/>
    </row>
    <row r="13" spans="1:22" x14ac:dyDescent="0.35">
      <c r="A13" s="1"/>
      <c r="B13" s="36" t="s">
        <v>57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7">
        <f t="shared" ref="H13:H18" si="3">SUM(C13:G13)</f>
        <v>0</v>
      </c>
      <c r="I13" s="30">
        <v>0.35099999999999998</v>
      </c>
      <c r="J13" s="24">
        <f t="shared" ref="J13:J16" si="4">H13*I13</f>
        <v>0</v>
      </c>
      <c r="K13" s="24"/>
      <c r="L13" s="24"/>
      <c r="M13" s="24"/>
      <c r="O13" s="15"/>
      <c r="P13" s="15"/>
      <c r="Q13" s="15"/>
      <c r="R13" s="15"/>
      <c r="S13" s="15"/>
      <c r="T13" s="15"/>
      <c r="U13" s="15"/>
      <c r="V13" s="15"/>
    </row>
    <row r="14" spans="1:22" x14ac:dyDescent="0.35">
      <c r="A14" s="1"/>
      <c r="B14" s="36" t="s">
        <v>58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7">
        <f t="shared" si="3"/>
        <v>0</v>
      </c>
      <c r="I14" s="30">
        <v>0.246</v>
      </c>
      <c r="J14" s="24">
        <f>H14*I14</f>
        <v>0</v>
      </c>
      <c r="K14" s="24"/>
      <c r="L14" s="24"/>
      <c r="M14" s="24"/>
      <c r="O14" s="15"/>
      <c r="P14" s="15"/>
      <c r="Q14" s="15"/>
      <c r="R14" s="15"/>
      <c r="S14" s="15"/>
      <c r="T14" s="15"/>
      <c r="U14" s="15"/>
      <c r="V14" s="15"/>
    </row>
    <row r="15" spans="1:22" x14ac:dyDescent="0.35">
      <c r="A15" s="1"/>
      <c r="B15" s="36" t="s">
        <v>52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7">
        <f t="shared" si="3"/>
        <v>0</v>
      </c>
      <c r="I15" s="30">
        <v>0.33879999999999999</v>
      </c>
      <c r="J15" s="24">
        <f t="shared" si="4"/>
        <v>0</v>
      </c>
      <c r="K15" s="24"/>
      <c r="L15" s="24"/>
      <c r="M15" s="24"/>
      <c r="O15" s="15"/>
      <c r="P15" s="15"/>
      <c r="Q15" s="15"/>
      <c r="R15" s="15"/>
      <c r="S15" s="15"/>
      <c r="T15" s="15"/>
      <c r="U15" s="15"/>
      <c r="V15" s="15"/>
    </row>
    <row r="16" spans="1:22" x14ac:dyDescent="0.35">
      <c r="A16" s="1"/>
      <c r="B16" s="36" t="s">
        <v>51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7">
        <f t="shared" si="3"/>
        <v>0</v>
      </c>
      <c r="I16" s="30">
        <v>7.6999999999999999E-2</v>
      </c>
      <c r="J16" s="24">
        <f t="shared" si="4"/>
        <v>0</v>
      </c>
      <c r="K16" s="24"/>
      <c r="L16" s="24"/>
      <c r="M16" s="24"/>
      <c r="O16" s="15"/>
      <c r="P16" s="15"/>
      <c r="Q16" s="15"/>
      <c r="R16" s="15"/>
      <c r="S16" s="15"/>
      <c r="T16" s="15"/>
      <c r="U16" s="15"/>
      <c r="V16" s="15"/>
    </row>
    <row r="17" spans="1:22" ht="15.65" customHeight="1" x14ac:dyDescent="0.35">
      <c r="B17" s="36" t="s">
        <v>53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7">
        <f t="shared" si="3"/>
        <v>0</v>
      </c>
      <c r="J17" s="24"/>
      <c r="O17" s="15"/>
      <c r="P17" s="15"/>
      <c r="Q17" s="15"/>
      <c r="R17" s="15"/>
      <c r="S17" s="15"/>
      <c r="T17" s="15"/>
      <c r="U17" s="15"/>
      <c r="V17" s="15"/>
    </row>
    <row r="18" spans="1:22" x14ac:dyDescent="0.35">
      <c r="B18" s="36" t="s">
        <v>54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7">
        <f t="shared" si="3"/>
        <v>0</v>
      </c>
      <c r="J18" s="19"/>
      <c r="K18" s="19"/>
      <c r="L18" s="19"/>
      <c r="M18" s="19"/>
      <c r="O18" s="15"/>
      <c r="P18" s="15"/>
      <c r="Q18" s="15"/>
      <c r="R18" s="15"/>
      <c r="S18" s="15"/>
      <c r="T18" s="15"/>
      <c r="U18" s="15"/>
      <c r="V18" s="15"/>
    </row>
    <row r="19" spans="1:22" x14ac:dyDescent="0.35">
      <c r="B19" s="13" t="s">
        <v>29</v>
      </c>
      <c r="C19" s="37">
        <f t="shared" ref="C19:H19" si="5">SUM(C13:C18)</f>
        <v>0</v>
      </c>
      <c r="D19" s="37">
        <f t="shared" si="5"/>
        <v>0</v>
      </c>
      <c r="E19" s="37">
        <f t="shared" si="5"/>
        <v>0</v>
      </c>
      <c r="F19" s="37">
        <f t="shared" si="5"/>
        <v>0</v>
      </c>
      <c r="G19" s="37">
        <f t="shared" si="5"/>
        <v>0</v>
      </c>
      <c r="H19" s="37">
        <f t="shared" si="5"/>
        <v>0</v>
      </c>
      <c r="J19" s="29">
        <f>SUM(J13:J16)</f>
        <v>0</v>
      </c>
      <c r="K19" s="19"/>
      <c r="L19" s="19"/>
      <c r="M19" s="19"/>
      <c r="O19" s="15"/>
      <c r="P19" s="15"/>
      <c r="Q19" s="15"/>
      <c r="R19" s="15"/>
      <c r="S19" s="15"/>
      <c r="T19" s="15"/>
      <c r="U19" s="15"/>
      <c r="V19" s="15"/>
    </row>
    <row r="20" spans="1:22" x14ac:dyDescent="0.35">
      <c r="B20" s="3"/>
      <c r="C20" s="7"/>
      <c r="D20" s="7"/>
      <c r="E20" s="7"/>
      <c r="F20" s="7"/>
      <c r="G20" s="7"/>
      <c r="H20" s="7"/>
      <c r="J20" s="19"/>
      <c r="K20" s="19"/>
      <c r="L20" s="19"/>
      <c r="M20" s="19"/>
      <c r="O20" s="15"/>
      <c r="P20" s="15"/>
      <c r="Q20" s="15"/>
      <c r="R20" s="15"/>
      <c r="S20" s="15"/>
      <c r="T20" s="15"/>
      <c r="U20" s="15"/>
      <c r="V20" s="15"/>
    </row>
    <row r="21" spans="1:22" x14ac:dyDescent="0.35">
      <c r="A21" s="1"/>
      <c r="B21" s="1" t="s">
        <v>2</v>
      </c>
      <c r="C21" s="32"/>
      <c r="D21" s="32"/>
      <c r="E21" s="32"/>
      <c r="F21" s="32"/>
      <c r="G21" s="32"/>
      <c r="H21" s="32"/>
      <c r="J21" s="19"/>
      <c r="K21" s="19"/>
      <c r="L21" s="19"/>
      <c r="M21" s="19"/>
      <c r="N21" s="19"/>
      <c r="O21" s="15"/>
      <c r="P21" s="15"/>
      <c r="U21" s="15"/>
      <c r="V21" s="15"/>
    </row>
    <row r="22" spans="1:22" x14ac:dyDescent="0.35">
      <c r="A22" s="19"/>
      <c r="B22" t="s">
        <v>59</v>
      </c>
      <c r="C22" s="43">
        <f>IF(I4=33.88%,C4*33.88%,0)+IF(I5=33.88%,C5*33.88%,0)+IF(I6=33.88%,C6*33.88%,0)+IF(I7=33.88%,C7*33.88%,0)+IF(I8=33.88%,C8*33.88%,0)+IF(I9=33.88%,C9*33.88%,0)+C15*0.3388</f>
        <v>0</v>
      </c>
      <c r="D22" s="43">
        <v>0</v>
      </c>
      <c r="E22" s="43">
        <f>IF(I4=33.88%,E4*33.88%,0)+IF(I5=33.88%,E5*33.88%,0)+IF(I6=33.88%,E6*33.88%,0)+IF(I7=33.88%,E7*33.88%,0)+IF(I8=33.88%,E8*33.88%,0)+IF(I9=33.88%,E9*33.88%,0)+E15*0.3388</f>
        <v>0</v>
      </c>
      <c r="F22" s="43">
        <f>IF(I4=33.88%,F4*33.88%,0)+IF(I5=33.88%,F5*33.88%,0)+IF(I6=33.88%,F6*33.88%,0)+IF(I7=33.88%,F7*33.88%,0)+IF(I8=33.88%,F8*33.88%,0)+IF(I9=33.88%,F9*33.88%,0)+F15*0.3388</f>
        <v>0</v>
      </c>
      <c r="G22" s="43">
        <f>IF(I4=33.88%,G4*33.88%,0)+IF(I5=33.88%,G5*33.88%,0)+IF(I6=33.88%,G6*33.88%,0)+IF(I7=33.88%,G7*33.88%,0)+IF(I8=33.88%,G8*33.88%,0)+IF(I9=33.88%,G9*33.88%,0)+G15*0.3388</f>
        <v>0</v>
      </c>
      <c r="H22" s="7">
        <f>SUM(C22:G22)</f>
        <v>0</v>
      </c>
      <c r="J22" s="19"/>
      <c r="K22" s="19"/>
      <c r="L22" s="19"/>
      <c r="M22" s="19"/>
      <c r="N22" s="19"/>
      <c r="U22" s="15"/>
      <c r="V22" s="15"/>
    </row>
    <row r="23" spans="1:22" x14ac:dyDescent="0.35">
      <c r="B23" t="s">
        <v>47</v>
      </c>
      <c r="C23" s="43">
        <f>IF(I4=23.38%,C4*23.38%,0)+IF(I5=23.38%,C5*23.38%,0)+IF(I6=23.38%,C6*23.38%,0)+IF(I7=23.38%,C7*23.38%,0)+IF(I8=23.38%,C8*23.38%,0)+IF(I9=23.38%,C9*23.38%,0)</f>
        <v>0</v>
      </c>
      <c r="D23" s="43">
        <f>IF(I4=23.38%,D4*23.38%,0)+IF(I5=23.38%,D5*23.38%,0)+IF(I6=23.38%,D6*23.38%,0)+IF(I7=23.38%,D7*23.38%,0)+IF(I8=23.38%,D8*23.38%,0)+IF(I9=23.38%,D9*23.38%,0)</f>
        <v>0</v>
      </c>
      <c r="E23" s="43">
        <f>IF(I4=23.38%,E4*23.38%,0)+IF(I5=23.38%,E5*23.38%,0)+IF(I6=23.38%,E6*23.38%,0)+IF(I7=23.38%,E7*23.38%,0)+IF(I8=23.38%,E8*23.38%,0)+IF(I9=23.38%,E9*23.38%,0)</f>
        <v>0</v>
      </c>
      <c r="F23" s="43">
        <f>IF(I4=23.38%,F4*23.38%,0)+IF(I5=23.38%,F5*23.38%,0)+IF(I6=23.38%,F6*23.38%,0)+IF(I7=23.38%,F7*23.38%,0)+IF(I8=23.38%,F8*23.38%,0)+IF(I9=23.38%,F9*23.38%,0)</f>
        <v>0</v>
      </c>
      <c r="G23" s="43">
        <f>IF(I4=23.38%,G4*23.38%,0)+IF(I5=23.38%,G5*23.38%,0)+IF(I6=23.38%,G6*23.38%,0)+IF(I7=23.38%,G7*23.38%,0)+IF(I8=23.38%,G8*23.38%,0)+IF(I9=23.38%,G9*23.38%,0)</f>
        <v>0</v>
      </c>
      <c r="H23" s="7">
        <f>SUM(C23:G23)</f>
        <v>0</v>
      </c>
      <c r="N23" s="19"/>
    </row>
    <row r="24" spans="1:22" x14ac:dyDescent="0.35">
      <c r="A24" s="19"/>
      <c r="B24" t="s">
        <v>48</v>
      </c>
      <c r="C24" s="44">
        <f>C13*I13</f>
        <v>0</v>
      </c>
      <c r="D24" s="44">
        <f>D13*I13</f>
        <v>0</v>
      </c>
      <c r="E24" s="44">
        <f>E13*I13</f>
        <v>0</v>
      </c>
      <c r="F24" s="44">
        <f>F13*I13</f>
        <v>0</v>
      </c>
      <c r="G24" s="44">
        <f>G13*I13</f>
        <v>0</v>
      </c>
      <c r="H24" s="7">
        <f t="shared" ref="H24:H25" si="6">SUM(C24:G24)</f>
        <v>0</v>
      </c>
      <c r="N24" s="19"/>
    </row>
    <row r="25" spans="1:22" x14ac:dyDescent="0.35">
      <c r="A25" s="19"/>
      <c r="B25" t="s">
        <v>49</v>
      </c>
      <c r="C25" s="44">
        <f>C14*I14</f>
        <v>0</v>
      </c>
      <c r="D25" s="44">
        <f>D14*I14</f>
        <v>0</v>
      </c>
      <c r="E25" s="44">
        <f>E14*I14</f>
        <v>0</v>
      </c>
      <c r="F25" s="44">
        <f>F14*I14</f>
        <v>0</v>
      </c>
      <c r="G25" s="44">
        <f>G14*I14</f>
        <v>0</v>
      </c>
      <c r="H25" s="7">
        <f t="shared" si="6"/>
        <v>0</v>
      </c>
      <c r="N25" s="19"/>
    </row>
    <row r="26" spans="1:22" x14ac:dyDescent="0.35">
      <c r="A26" s="19"/>
      <c r="B26" t="s">
        <v>50</v>
      </c>
      <c r="C26" s="44">
        <f>C16*I16</f>
        <v>0</v>
      </c>
      <c r="D26" s="5">
        <f>D16*I16</f>
        <v>0</v>
      </c>
      <c r="E26" s="5">
        <f>E16*I16</f>
        <v>0</v>
      </c>
      <c r="F26" s="5">
        <f>F16*I16</f>
        <v>0</v>
      </c>
      <c r="G26" s="5">
        <f>G16*I16</f>
        <v>0</v>
      </c>
      <c r="H26" s="7">
        <f>SUM(C26:G26)</f>
        <v>0</v>
      </c>
    </row>
    <row r="27" spans="1:22" x14ac:dyDescent="0.35">
      <c r="B27" s="13" t="s">
        <v>31</v>
      </c>
      <c r="C27" s="37">
        <f>SUM(C22:C26)</f>
        <v>0</v>
      </c>
      <c r="D27" s="37">
        <f t="shared" ref="D27:G27" si="7">SUM(D22:D26)</f>
        <v>0</v>
      </c>
      <c r="E27" s="37">
        <f t="shared" si="7"/>
        <v>0</v>
      </c>
      <c r="F27" s="37">
        <f t="shared" si="7"/>
        <v>0</v>
      </c>
      <c r="G27" s="37">
        <f t="shared" si="7"/>
        <v>0</v>
      </c>
      <c r="H27" s="37">
        <f>SUM(H22:H26)</f>
        <v>0</v>
      </c>
    </row>
    <row r="28" spans="1:22" x14ac:dyDescent="0.35">
      <c r="B28" s="3"/>
      <c r="C28" s="5"/>
      <c r="D28" s="5"/>
      <c r="E28" s="5"/>
      <c r="F28" s="5"/>
      <c r="G28" s="5"/>
      <c r="H28" s="7"/>
      <c r="Q28" s="14"/>
    </row>
    <row r="29" spans="1:22" x14ac:dyDescent="0.35">
      <c r="B29" s="1" t="s">
        <v>45</v>
      </c>
      <c r="C29" s="5"/>
      <c r="D29" s="5"/>
      <c r="E29" s="5"/>
      <c r="F29" s="5"/>
      <c r="G29" s="5"/>
      <c r="H29" s="7"/>
      <c r="J29" t="s">
        <v>43</v>
      </c>
      <c r="Q29" s="14"/>
    </row>
    <row r="30" spans="1:22" x14ac:dyDescent="0.35"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7">
        <f>SUM(C30:G30)</f>
        <v>0</v>
      </c>
      <c r="J30" t="s">
        <v>70</v>
      </c>
      <c r="Q30" s="14"/>
    </row>
    <row r="31" spans="1:22" x14ac:dyDescent="0.35">
      <c r="B31" s="1"/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7">
        <f>SUM(C31:G31)</f>
        <v>0</v>
      </c>
      <c r="Q31" s="14"/>
    </row>
    <row r="32" spans="1:22" x14ac:dyDescent="0.35">
      <c r="B32" s="1"/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7">
        <f>SUM(C32:G32)</f>
        <v>0</v>
      </c>
      <c r="Q32" s="14"/>
    </row>
    <row r="33" spans="2:17" x14ac:dyDescent="0.35">
      <c r="B33" s="1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7">
        <f>SUM(C33:G33)</f>
        <v>0</v>
      </c>
      <c r="Q33" s="14"/>
    </row>
    <row r="34" spans="2:17" x14ac:dyDescent="0.35">
      <c r="B34" s="13" t="s">
        <v>30</v>
      </c>
      <c r="C34" s="37">
        <f>SUM(C30:C33)</f>
        <v>0</v>
      </c>
      <c r="D34" s="37">
        <f t="shared" ref="D34:G34" si="8">SUM(D30:D33)</f>
        <v>0</v>
      </c>
      <c r="E34" s="37">
        <f t="shared" si="8"/>
        <v>0</v>
      </c>
      <c r="F34" s="37">
        <f t="shared" si="8"/>
        <v>0</v>
      </c>
      <c r="G34" s="37">
        <f t="shared" si="8"/>
        <v>0</v>
      </c>
      <c r="H34" s="37">
        <f>SUM(H30:H33)</f>
        <v>0</v>
      </c>
      <c r="Q34" s="14"/>
    </row>
    <row r="35" spans="2:17" x14ac:dyDescent="0.35">
      <c r="C35" s="5"/>
      <c r="D35" s="5"/>
      <c r="E35" s="5"/>
      <c r="F35" s="5"/>
      <c r="G35" s="5"/>
      <c r="H35" s="7"/>
    </row>
    <row r="36" spans="2:17" x14ac:dyDescent="0.35">
      <c r="B36" s="1" t="s">
        <v>3</v>
      </c>
      <c r="C36" s="5"/>
      <c r="D36" s="5"/>
      <c r="E36" s="5"/>
      <c r="F36" s="5"/>
      <c r="G36" s="5"/>
      <c r="H36" s="7"/>
    </row>
    <row r="37" spans="2:17" x14ac:dyDescent="0.35">
      <c r="B37" s="2" t="s">
        <v>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7">
        <f>SUM(C37:G37)</f>
        <v>0</v>
      </c>
    </row>
    <row r="38" spans="2:17" x14ac:dyDescent="0.35">
      <c r="B38" s="2" t="s">
        <v>4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7">
        <f>SUM(C38:G38)</f>
        <v>0</v>
      </c>
    </row>
    <row r="39" spans="2:17" x14ac:dyDescent="0.35">
      <c r="B39" s="12" t="s">
        <v>27</v>
      </c>
      <c r="C39" s="37">
        <f>SUM(C37:C38)</f>
        <v>0</v>
      </c>
      <c r="D39" s="37">
        <f t="shared" ref="D39:H39" si="9">SUM(D37:D38)</f>
        <v>0</v>
      </c>
      <c r="E39" s="37">
        <f t="shared" si="9"/>
        <v>0</v>
      </c>
      <c r="F39" s="37">
        <f t="shared" si="9"/>
        <v>0</v>
      </c>
      <c r="G39" s="37">
        <f t="shared" si="9"/>
        <v>0</v>
      </c>
      <c r="H39" s="37">
        <f t="shared" si="9"/>
        <v>0</v>
      </c>
    </row>
    <row r="40" spans="2:17" x14ac:dyDescent="0.35">
      <c r="C40" s="5"/>
      <c r="D40" s="5"/>
      <c r="E40" s="5"/>
      <c r="F40" s="5"/>
      <c r="G40" s="5"/>
      <c r="H40" s="7"/>
    </row>
    <row r="41" spans="2:17" x14ac:dyDescent="0.35">
      <c r="B41" s="1" t="s">
        <v>6</v>
      </c>
      <c r="C41" s="5"/>
      <c r="D41" s="5"/>
      <c r="E41" s="1"/>
      <c r="F41" s="5"/>
      <c r="G41" s="5"/>
      <c r="H41" s="7"/>
      <c r="J41" s="1"/>
      <c r="K41" s="1"/>
      <c r="L41" s="1"/>
      <c r="M41" s="1"/>
    </row>
    <row r="42" spans="2:17" x14ac:dyDescent="0.35">
      <c r="B42" s="2" t="s">
        <v>7</v>
      </c>
      <c r="C42" s="5">
        <v>0</v>
      </c>
      <c r="D42" s="5">
        <v>0</v>
      </c>
      <c r="E42" s="20">
        <v>0</v>
      </c>
      <c r="F42" s="5">
        <v>0</v>
      </c>
      <c r="G42" s="5">
        <v>0</v>
      </c>
      <c r="H42" s="7">
        <f>SUM(C42:G42)</f>
        <v>0</v>
      </c>
      <c r="N42" s="1"/>
    </row>
    <row r="43" spans="2:17" x14ac:dyDescent="0.35">
      <c r="B43" s="2" t="s">
        <v>8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7">
        <f t="shared" ref="H43:H46" si="10">SUM(C43:G43)</f>
        <v>0</v>
      </c>
    </row>
    <row r="44" spans="2:17" x14ac:dyDescent="0.35">
      <c r="B44" s="2" t="s">
        <v>9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7">
        <f t="shared" si="10"/>
        <v>0</v>
      </c>
    </row>
    <row r="45" spans="2:17" x14ac:dyDescent="0.35">
      <c r="B45" s="2" t="s">
        <v>10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7">
        <f t="shared" si="10"/>
        <v>0</v>
      </c>
    </row>
    <row r="46" spans="2:17" x14ac:dyDescent="0.35">
      <c r="B46" s="10" t="s">
        <v>11</v>
      </c>
      <c r="C46" s="37">
        <f>SUM(C42:C45)</f>
        <v>0</v>
      </c>
      <c r="D46" s="37">
        <f>SUM(D42:D45)</f>
        <v>0</v>
      </c>
      <c r="E46" s="37">
        <f t="shared" ref="E46:G46" si="11">SUM(E42:E45)</f>
        <v>0</v>
      </c>
      <c r="F46" s="37">
        <f t="shared" si="11"/>
        <v>0</v>
      </c>
      <c r="G46" s="37">
        <f t="shared" si="11"/>
        <v>0</v>
      </c>
      <c r="H46" s="37">
        <f t="shared" si="10"/>
        <v>0</v>
      </c>
    </row>
    <row r="47" spans="2:17" x14ac:dyDescent="0.35">
      <c r="C47" s="5"/>
      <c r="D47" s="5"/>
      <c r="E47" s="5"/>
      <c r="F47" s="5"/>
      <c r="G47" s="5"/>
      <c r="H47" s="7"/>
    </row>
    <row r="48" spans="2:17" x14ac:dyDescent="0.35">
      <c r="B48" s="1" t="s">
        <v>12</v>
      </c>
      <c r="C48" s="5"/>
      <c r="D48" s="5"/>
      <c r="E48" s="5"/>
      <c r="F48" s="5"/>
      <c r="G48" s="5"/>
      <c r="H48" s="7"/>
    </row>
    <row r="49" spans="2:16" x14ac:dyDescent="0.35">
      <c r="B49" s="2" t="s">
        <v>66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7">
        <f>SUM(C49:G49)</f>
        <v>0</v>
      </c>
    </row>
    <row r="50" spans="2:16" x14ac:dyDescent="0.35">
      <c r="B50" s="2" t="s">
        <v>68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7">
        <f t="shared" ref="H50:H54" si="12">SUM(C50:G50)</f>
        <v>0</v>
      </c>
    </row>
    <row r="51" spans="2:16" x14ac:dyDescent="0.35">
      <c r="B51" s="2" t="s">
        <v>13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7">
        <f t="shared" si="12"/>
        <v>0</v>
      </c>
    </row>
    <row r="52" spans="2:16" x14ac:dyDescent="0.35">
      <c r="B52" s="2" t="s">
        <v>67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7">
        <f t="shared" si="12"/>
        <v>0</v>
      </c>
    </row>
    <row r="53" spans="2:16" x14ac:dyDescent="0.35">
      <c r="B53" s="2" t="s">
        <v>14</v>
      </c>
      <c r="C53" s="46">
        <v>0</v>
      </c>
      <c r="D53" s="5">
        <v>0</v>
      </c>
      <c r="E53" s="5">
        <v>0</v>
      </c>
      <c r="F53" s="5">
        <v>0</v>
      </c>
      <c r="G53" s="5">
        <v>0</v>
      </c>
      <c r="H53" s="7">
        <f>SUM(C53:G53)</f>
        <v>0</v>
      </c>
    </row>
    <row r="54" spans="2:16" x14ac:dyDescent="0.35">
      <c r="B54" s="2" t="s">
        <v>15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7">
        <f t="shared" si="12"/>
        <v>0</v>
      </c>
    </row>
    <row r="55" spans="2:16" x14ac:dyDescent="0.35">
      <c r="B55" s="9" t="s">
        <v>18</v>
      </c>
      <c r="C55" s="37">
        <f t="shared" ref="C55:H55" si="13">SUM(C49:C54)</f>
        <v>0</v>
      </c>
      <c r="D55" s="37">
        <f t="shared" si="13"/>
        <v>0</v>
      </c>
      <c r="E55" s="37">
        <f t="shared" si="13"/>
        <v>0</v>
      </c>
      <c r="F55" s="37">
        <f t="shared" si="13"/>
        <v>0</v>
      </c>
      <c r="G55" s="37">
        <f t="shared" si="13"/>
        <v>0</v>
      </c>
      <c r="H55" s="37">
        <f t="shared" si="13"/>
        <v>0</v>
      </c>
    </row>
    <row r="56" spans="2:16" x14ac:dyDescent="0.35">
      <c r="C56" s="5"/>
      <c r="D56" s="5"/>
      <c r="E56" s="5"/>
      <c r="F56" s="5"/>
      <c r="G56" s="5"/>
      <c r="H56" s="7"/>
    </row>
    <row r="57" spans="2:16" x14ac:dyDescent="0.35">
      <c r="B57" s="1" t="s">
        <v>32</v>
      </c>
      <c r="C57" s="5">
        <f t="shared" ref="C57:G57" si="14">SUM(C10+C19+C27+C34+C39+C46+C55)</f>
        <v>0</v>
      </c>
      <c r="D57" s="5">
        <f t="shared" si="14"/>
        <v>0</v>
      </c>
      <c r="E57" s="5">
        <f t="shared" si="14"/>
        <v>0</v>
      </c>
      <c r="F57" s="5">
        <f t="shared" si="14"/>
        <v>0</v>
      </c>
      <c r="G57" s="5">
        <f t="shared" si="14"/>
        <v>0</v>
      </c>
      <c r="H57" s="7">
        <f>SUM(C57:G57)</f>
        <v>0</v>
      </c>
    </row>
    <row r="58" spans="2:16" x14ac:dyDescent="0.35">
      <c r="B58" s="4" t="s">
        <v>17</v>
      </c>
      <c r="C58" s="6">
        <f>SUM(C57-C46-C34-C53)+IF(C53&gt;=25000,"25,000"+0,0)</f>
        <v>0</v>
      </c>
      <c r="D58" s="6">
        <f t="shared" ref="D58:G58" si="15">SUM(D57-D46-D34-D53)+IF(D53&gt;=25000,"25,000"+0,0)</f>
        <v>0</v>
      </c>
      <c r="E58" s="6">
        <f t="shared" si="15"/>
        <v>0</v>
      </c>
      <c r="F58" s="6">
        <f t="shared" si="15"/>
        <v>0</v>
      </c>
      <c r="G58" s="6">
        <f t="shared" si="15"/>
        <v>0</v>
      </c>
      <c r="H58" s="7">
        <f>SUM(C58:G58)</f>
        <v>0</v>
      </c>
    </row>
    <row r="59" spans="2:16" x14ac:dyDescent="0.35">
      <c r="B59" s="1" t="s">
        <v>16</v>
      </c>
      <c r="C59" s="5">
        <f>ROUND(C58*0.43,0)</f>
        <v>0</v>
      </c>
      <c r="D59" s="5">
        <f>ROUND(D58*0.43,0)</f>
        <v>0</v>
      </c>
      <c r="E59" s="5">
        <f>ROUND(E58*0.43,0)</f>
        <v>0</v>
      </c>
      <c r="F59" s="5">
        <f>ROUND(F58*0.43,0)</f>
        <v>0</v>
      </c>
      <c r="G59" s="5">
        <f>ROUND(G58*0.43,0)</f>
        <v>0</v>
      </c>
      <c r="H59" s="7">
        <f>SUM(C59:G59)</f>
        <v>0</v>
      </c>
      <c r="J59" s="50" t="s">
        <v>37</v>
      </c>
      <c r="K59" s="50"/>
      <c r="L59" s="50"/>
      <c r="M59" s="50"/>
      <c r="N59" s="50"/>
    </row>
    <row r="60" spans="2:16" ht="15.5" x14ac:dyDescent="0.35">
      <c r="B60" s="26" t="s">
        <v>19</v>
      </c>
      <c r="C60" s="38">
        <f>SUM(C57+C59)</f>
        <v>0</v>
      </c>
      <c r="D60" s="38">
        <f t="shared" ref="D60:G60" si="16">SUM(D57+D59)</f>
        <v>0</v>
      </c>
      <c r="E60" s="38">
        <f t="shared" si="16"/>
        <v>0</v>
      </c>
      <c r="F60" s="38">
        <f t="shared" si="16"/>
        <v>0</v>
      </c>
      <c r="G60" s="38">
        <f t="shared" si="16"/>
        <v>0</v>
      </c>
      <c r="H60" s="37">
        <f>SUM(H57,H59)</f>
        <v>0</v>
      </c>
      <c r="J60" s="16"/>
      <c r="K60" s="16"/>
      <c r="L60" s="16"/>
      <c r="M60" s="16"/>
      <c r="N60" s="16"/>
    </row>
    <row r="61" spans="2:16" x14ac:dyDescent="0.35">
      <c r="C61" s="5"/>
      <c r="D61" s="5"/>
      <c r="E61" s="5"/>
      <c r="F61" s="5"/>
      <c r="G61" s="5"/>
      <c r="H61" s="7"/>
      <c r="J61" s="49" t="s">
        <v>34</v>
      </c>
      <c r="K61" s="49"/>
      <c r="L61" s="49"/>
      <c r="M61" s="49"/>
      <c r="N61" s="49"/>
      <c r="O61" s="49"/>
      <c r="P61" s="17"/>
    </row>
    <row r="62" spans="2:16" x14ac:dyDescent="0.35">
      <c r="C62" s="5"/>
      <c r="D62" s="5"/>
      <c r="E62" s="5"/>
      <c r="F62" s="5"/>
      <c r="G62" s="5"/>
      <c r="H62" s="7"/>
      <c r="J62" s="17" t="s">
        <v>46</v>
      </c>
      <c r="K62" s="17"/>
      <c r="L62" s="17"/>
      <c r="M62" s="17"/>
      <c r="N62" s="17"/>
      <c r="O62" s="17"/>
      <c r="P62" s="17"/>
    </row>
    <row r="63" spans="2:16" x14ac:dyDescent="0.35">
      <c r="C63" s="5"/>
      <c r="D63" s="5"/>
      <c r="E63" s="5"/>
      <c r="F63" s="5"/>
      <c r="G63" s="5"/>
      <c r="H63" s="7"/>
      <c r="J63" s="48" t="s">
        <v>35</v>
      </c>
      <c r="K63" s="48"/>
      <c r="L63" s="48"/>
      <c r="M63" s="48"/>
      <c r="N63" s="48"/>
      <c r="O63" s="48"/>
      <c r="P63" s="31"/>
    </row>
    <row r="64" spans="2:16" x14ac:dyDescent="0.35">
      <c r="C64" s="5"/>
      <c r="D64" s="5"/>
      <c r="E64" s="5"/>
      <c r="F64" s="5"/>
      <c r="G64" s="5"/>
      <c r="H64" s="7"/>
      <c r="J64" s="48" t="s">
        <v>36</v>
      </c>
      <c r="K64" s="48"/>
      <c r="L64" s="48"/>
      <c r="M64" s="48"/>
      <c r="N64" s="48"/>
      <c r="O64" s="48"/>
      <c r="P64" s="31"/>
    </row>
    <row r="65" spans="3:8" x14ac:dyDescent="0.35">
      <c r="C65" s="5"/>
      <c r="D65" s="5"/>
      <c r="E65" s="5"/>
      <c r="F65" s="5"/>
      <c r="G65" s="5"/>
      <c r="H65" s="7"/>
    </row>
    <row r="66" spans="3:8" x14ac:dyDescent="0.35">
      <c r="C66" s="5"/>
      <c r="D66" s="5"/>
      <c r="E66" s="5"/>
      <c r="F66" s="5"/>
      <c r="G66" s="5"/>
      <c r="H66" s="7"/>
    </row>
    <row r="67" spans="3:8" x14ac:dyDescent="0.35">
      <c r="C67" s="5"/>
      <c r="D67" s="5"/>
      <c r="E67" s="5"/>
      <c r="F67" s="5"/>
      <c r="G67" s="5"/>
      <c r="H67" s="7"/>
    </row>
    <row r="68" spans="3:8" x14ac:dyDescent="0.35">
      <c r="C68" s="5"/>
      <c r="D68" s="5"/>
      <c r="E68" s="5"/>
      <c r="F68" s="5"/>
      <c r="G68" s="5"/>
      <c r="H68" s="7"/>
    </row>
    <row r="69" spans="3:8" x14ac:dyDescent="0.35">
      <c r="C69" s="5"/>
      <c r="D69" s="5"/>
      <c r="E69" s="5"/>
      <c r="F69" s="5"/>
      <c r="G69" s="5"/>
      <c r="H69" s="7"/>
    </row>
  </sheetData>
  <mergeCells count="7">
    <mergeCell ref="J64:O64"/>
    <mergeCell ref="J63:O63"/>
    <mergeCell ref="J61:O61"/>
    <mergeCell ref="J59:N59"/>
    <mergeCell ref="B1:H1"/>
    <mergeCell ref="N10:R10"/>
    <mergeCell ref="N11:R11"/>
  </mergeCells>
  <phoneticPr fontId="6" type="noConversion"/>
  <dataValidations count="1">
    <dataValidation allowBlank="1" showInputMessage="1" showErrorMessage="1" promptTitle="Select Fringe Rate" prompt="Full-Time Faculty:  33.88%_x000a_Extra-Compensation/Summer Faculty:  23.38%_x000a__x000a_Full-Time Staff/Support Personnel:  35.10%_x000a_Extra-Compensation Staff:  24.60%_x000a__x000a_Part-Time/Contingent/Special Hire:  7.70%_x000a_" sqref="A21" xr:uid="{39B9CB23-42DE-4C60-B36F-5EDB6EDB0302}"/>
  </dataValidations>
  <hyperlinks>
    <hyperlink ref="J61" r:id="rId1" xr:uid="{C25647E8-38F9-4272-B654-6CFDCF5A059F}"/>
    <hyperlink ref="J63" r:id="rId2" xr:uid="{50444069-0C8D-493C-B0F8-2B98044CAD6D}"/>
    <hyperlink ref="J64" r:id="rId3" xr:uid="{DA3D1AF9-E0A2-4E38-977F-80EC28F87D62}"/>
    <hyperlink ref="J62" r:id="rId4" xr:uid="{54A5AA9D-79D2-46B6-A368-7EBCFE78968A}"/>
  </hyperlinks>
  <pageMargins left="0.7" right="0.7" top="0.75" bottom="0.75" header="0.3" footer="0.3"/>
  <pageSetup scale="78" fitToWidth="0" orientation="portrait" r:id="rId5"/>
  <ignoredErrors>
    <ignoredError sqref="E23" 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9EF5EEC-A5B6-4725-95CD-930E6BA1CD5D}">
          <x14:formula1>
            <xm:f>'Fringe Rates'!$B$2:$B$3</xm:f>
          </x14:formula1>
          <xm:sqref>I4:I9</xm:sqref>
        </x14:dataValidation>
        <x14:dataValidation type="list" allowBlank="1" showInputMessage="1" showErrorMessage="1" promptTitle="Select Fringe Rate" xr:uid="{14BDB3BF-4B9F-4E76-A4E3-8FBAA6170042}">
          <x14:formula1>
            <xm:f>'Fringe Rates'!$B$2:$B$66</xm:f>
          </x14:formula1>
          <xm:sqref>A24:A26 A22</xm:sqref>
        </x14:dataValidation>
        <x14:dataValidation type="list" allowBlank="1" showInputMessage="1" showErrorMessage="1" xr:uid="{E6B08508-CB07-4B41-9AAA-868B859BBBCD}">
          <x14:formula1>
            <xm:f>'Fringe Rates'!$B$6</xm:f>
          </x14:formula1>
          <xm:sqref>I16</xm:sqref>
        </x14:dataValidation>
        <x14:dataValidation type="list" allowBlank="1" showInputMessage="1" showErrorMessage="1" xr:uid="{6F429223-2142-4EA9-86E2-84386D253953}">
          <x14:formula1>
            <xm:f>'Fringe Rates'!$B$2</xm:f>
          </x14:formula1>
          <xm:sqref>I15</xm:sqref>
        </x14:dataValidation>
        <x14:dataValidation type="list" allowBlank="1" showInputMessage="1" showErrorMessage="1" xr:uid="{F268ED54-876D-45DA-8E11-A8C7F282EE76}">
          <x14:formula1>
            <xm:f>'Fringe Rates'!$B$5</xm:f>
          </x14:formula1>
          <xm:sqref>I14</xm:sqref>
        </x14:dataValidation>
        <x14:dataValidation type="list" allowBlank="1" showInputMessage="1" showErrorMessage="1" xr:uid="{1FF7422C-72EE-4FDB-946E-0DB6C38EB075}">
          <x14:formula1>
            <xm:f>'Fringe Rates'!$B$4</xm:f>
          </x14:formula1>
          <xm:sqref>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4EC0-0EE0-4B67-A497-0F6CA884B35B}">
  <dimension ref="A1:O7"/>
  <sheetViews>
    <sheetView workbookViewId="0">
      <selection activeCell="N16" sqref="N16"/>
    </sheetView>
  </sheetViews>
  <sheetFormatPr defaultRowHeight="14.5" x14ac:dyDescent="0.35"/>
  <cols>
    <col min="1" max="1" width="17.81640625" customWidth="1"/>
    <col min="2" max="2" width="8.6328125" bestFit="1" customWidth="1"/>
    <col min="4" max="4" width="1.54296875" customWidth="1"/>
    <col min="7" max="7" width="1.54296875" customWidth="1"/>
    <col min="10" max="10" width="1.54296875" customWidth="1"/>
    <col min="13" max="13" width="1.54296875" customWidth="1"/>
  </cols>
  <sheetData>
    <row r="1" spans="1:15" ht="15" thickBot="1" x14ac:dyDescent="0.4">
      <c r="A1" s="39" t="s">
        <v>44</v>
      </c>
      <c r="B1" s="40" t="s">
        <v>60</v>
      </c>
      <c r="C1" s="40" t="s">
        <v>64</v>
      </c>
      <c r="D1" s="23"/>
      <c r="E1" s="42" t="s">
        <v>61</v>
      </c>
      <c r="F1" s="42" t="s">
        <v>64</v>
      </c>
      <c r="G1" s="23"/>
      <c r="H1" s="40" t="s">
        <v>62</v>
      </c>
      <c r="I1" s="40" t="s">
        <v>64</v>
      </c>
      <c r="J1" s="23"/>
      <c r="K1" s="42" t="s">
        <v>63</v>
      </c>
      <c r="L1" s="42" t="s">
        <v>64</v>
      </c>
      <c r="M1" s="23"/>
      <c r="N1" s="41" t="s">
        <v>65</v>
      </c>
      <c r="O1" s="41" t="s">
        <v>64</v>
      </c>
    </row>
    <row r="2" spans="1:15" x14ac:dyDescent="0.35">
      <c r="A2" s="53">
        <v>1</v>
      </c>
      <c r="B2" s="20">
        <v>0</v>
      </c>
      <c r="C2" s="20">
        <f>IF(B2&gt;=25000,"25,000"*0.43,0)</f>
        <v>0</v>
      </c>
      <c r="D2" s="24"/>
      <c r="E2" s="20">
        <v>0</v>
      </c>
      <c r="F2" s="20">
        <f>IF(E2&gt;=25000,"25,000"*0.43,0)</f>
        <v>0</v>
      </c>
      <c r="G2" s="24"/>
      <c r="H2" s="20">
        <v>0</v>
      </c>
      <c r="I2" s="20">
        <f>IF(H2&gt;=25000,"25,000"*0.43,0)</f>
        <v>0</v>
      </c>
      <c r="K2" s="20">
        <v>0</v>
      </c>
      <c r="L2" s="20">
        <f>IF(K2&gt;=25000,"25,000"*0.43,0)</f>
        <v>0</v>
      </c>
      <c r="M2" s="24"/>
      <c r="N2" s="20">
        <v>0</v>
      </c>
      <c r="O2" s="20">
        <f>IF(N2&gt;=25000,"25,000"*0.43,0)</f>
        <v>0</v>
      </c>
    </row>
    <row r="3" spans="1:15" x14ac:dyDescent="0.35">
      <c r="A3" s="53">
        <v>2</v>
      </c>
      <c r="B3" s="20">
        <v>0</v>
      </c>
      <c r="C3" s="20">
        <f>IF(B3&gt;=25000,"25,000"*0.43,0)</f>
        <v>0</v>
      </c>
      <c r="D3" s="24"/>
      <c r="E3" s="20">
        <v>0</v>
      </c>
      <c r="F3" s="20">
        <f t="shared" ref="F3:F6" si="0">IF(E3&gt;=25000,"25,000"*0.43,0)</f>
        <v>0</v>
      </c>
      <c r="G3" s="24"/>
      <c r="H3" s="20">
        <v>0</v>
      </c>
      <c r="I3" s="20">
        <f t="shared" ref="I3:I6" si="1">IF(H3&gt;=25000,"25,000"*0.43,0)</f>
        <v>0</v>
      </c>
      <c r="K3" s="20">
        <v>0</v>
      </c>
      <c r="L3" s="20">
        <f t="shared" ref="L3:L6" si="2">IF(K3&gt;=25000,"25,000"*0.43,0)</f>
        <v>0</v>
      </c>
      <c r="M3" s="24"/>
      <c r="N3" s="20">
        <v>0</v>
      </c>
      <c r="O3" s="20">
        <f t="shared" ref="O3:O6" si="3">IF(N3&gt;=25000,"25,000"*0.43,0)</f>
        <v>0</v>
      </c>
    </row>
    <row r="4" spans="1:15" x14ac:dyDescent="0.35">
      <c r="A4" s="53">
        <v>3</v>
      </c>
      <c r="B4" s="20">
        <f>-C3</f>
        <v>0</v>
      </c>
      <c r="C4" s="20">
        <f>IF(B4&gt;=25000,"25,000"*0.43,0)</f>
        <v>0</v>
      </c>
      <c r="D4" s="24"/>
      <c r="E4" s="20">
        <v>0</v>
      </c>
      <c r="F4" s="20">
        <f t="shared" si="0"/>
        <v>0</v>
      </c>
      <c r="G4" s="24"/>
      <c r="H4" s="20">
        <v>0</v>
      </c>
      <c r="I4" s="20">
        <f t="shared" si="1"/>
        <v>0</v>
      </c>
      <c r="K4" s="20">
        <v>0</v>
      </c>
      <c r="L4" s="20">
        <f t="shared" si="2"/>
        <v>0</v>
      </c>
      <c r="M4" s="24"/>
      <c r="N4" s="20">
        <v>0</v>
      </c>
      <c r="O4" s="20">
        <f t="shared" si="3"/>
        <v>0</v>
      </c>
    </row>
    <row r="5" spans="1:15" x14ac:dyDescent="0.35">
      <c r="A5" s="53">
        <v>4</v>
      </c>
      <c r="B5" s="20">
        <f>-B491</f>
        <v>0</v>
      </c>
      <c r="C5" s="20">
        <f>IF(B5&gt;=25000,"25,000"*0.43,0)</f>
        <v>0</v>
      </c>
      <c r="D5" s="24"/>
      <c r="E5" s="20">
        <v>0</v>
      </c>
      <c r="F5" s="20">
        <f t="shared" si="0"/>
        <v>0</v>
      </c>
      <c r="G5" s="24"/>
      <c r="H5" s="20">
        <v>0</v>
      </c>
      <c r="I5" s="20">
        <f t="shared" si="1"/>
        <v>0</v>
      </c>
      <c r="K5" s="20">
        <v>0</v>
      </c>
      <c r="L5" s="20">
        <f t="shared" si="2"/>
        <v>0</v>
      </c>
      <c r="M5" s="24"/>
      <c r="N5" s="20">
        <v>0</v>
      </c>
      <c r="O5" s="20">
        <f t="shared" si="3"/>
        <v>0</v>
      </c>
    </row>
    <row r="6" spans="1:15" x14ac:dyDescent="0.35">
      <c r="A6" s="53">
        <v>5</v>
      </c>
      <c r="B6" s="20">
        <v>0</v>
      </c>
      <c r="C6" s="20">
        <f>IF(B6&gt;=25000,"25,000"*0.43,0)</f>
        <v>0</v>
      </c>
      <c r="D6" s="24"/>
      <c r="E6" s="20">
        <v>0</v>
      </c>
      <c r="F6" s="20">
        <f t="shared" si="0"/>
        <v>0</v>
      </c>
      <c r="G6" s="24"/>
      <c r="H6" s="20">
        <v>0</v>
      </c>
      <c r="I6" s="20">
        <f t="shared" si="1"/>
        <v>0</v>
      </c>
      <c r="K6" s="20">
        <v>0</v>
      </c>
      <c r="L6" s="20">
        <f t="shared" si="2"/>
        <v>0</v>
      </c>
      <c r="M6" s="24"/>
      <c r="N6" s="20">
        <v>0</v>
      </c>
      <c r="O6" s="20">
        <f t="shared" si="3"/>
        <v>0</v>
      </c>
    </row>
    <row r="7" spans="1:15" x14ac:dyDescent="0.35">
      <c r="B7" s="45">
        <f>SUM(B2:B6)</f>
        <v>0</v>
      </c>
      <c r="C7" s="45">
        <f>SUM(C2:C6)</f>
        <v>0</v>
      </c>
      <c r="D7" s="24"/>
      <c r="E7" s="45">
        <f>SUM(E2:E6)</f>
        <v>0</v>
      </c>
      <c r="F7" s="45">
        <f>SUM(F2:F6)</f>
        <v>0</v>
      </c>
      <c r="G7" s="24"/>
      <c r="H7" s="45">
        <f>SUM(H2:H6)</f>
        <v>0</v>
      </c>
      <c r="I7" s="45">
        <f>SUM(I2:I6)</f>
        <v>0</v>
      </c>
      <c r="K7" s="45">
        <f>SUM(K2:K6)</f>
        <v>0</v>
      </c>
      <c r="L7" s="45">
        <f>SUM(L2:L6)</f>
        <v>0</v>
      </c>
      <c r="N7" s="45">
        <f>SUM(N2:N6)</f>
        <v>0</v>
      </c>
      <c r="O7" s="45">
        <f>SUM(O2:O6)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F02E-CC57-44CE-A6EF-575E3DCC071A}">
  <dimension ref="A1:K9"/>
  <sheetViews>
    <sheetView workbookViewId="0">
      <selection activeCell="A24" sqref="A24"/>
    </sheetView>
  </sheetViews>
  <sheetFormatPr defaultRowHeight="14.5" x14ac:dyDescent="0.35"/>
  <cols>
    <col min="1" max="1" width="43.453125" customWidth="1"/>
    <col min="5" max="5" width="23.36328125" bestFit="1" customWidth="1"/>
    <col min="11" max="11" width="9.81640625" bestFit="1" customWidth="1"/>
  </cols>
  <sheetData>
    <row r="1" spans="1:11" ht="15.5" x14ac:dyDescent="0.35">
      <c r="A1" s="18" t="s">
        <v>69</v>
      </c>
      <c r="B1" s="47" t="s">
        <v>38</v>
      </c>
      <c r="F1" s="23"/>
      <c r="G1" s="23"/>
      <c r="H1" s="23"/>
      <c r="I1" s="23"/>
      <c r="J1" s="23"/>
      <c r="K1" s="23"/>
    </row>
    <row r="2" spans="1:11" x14ac:dyDescent="0.35">
      <c r="A2" s="27" t="s">
        <v>33</v>
      </c>
      <c r="B2" s="21">
        <v>0.33879999999999999</v>
      </c>
      <c r="E2" s="1"/>
      <c r="F2" s="5"/>
      <c r="G2" s="5"/>
      <c r="H2" s="5"/>
      <c r="I2" s="5"/>
      <c r="J2" s="5"/>
      <c r="K2" s="7"/>
    </row>
    <row r="3" spans="1:11" x14ac:dyDescent="0.35">
      <c r="A3" s="27" t="s">
        <v>39</v>
      </c>
      <c r="B3" s="22">
        <v>0.23380000000000001</v>
      </c>
      <c r="E3" s="8"/>
      <c r="F3" s="5"/>
      <c r="G3" s="5"/>
      <c r="H3" s="5"/>
      <c r="I3" s="5"/>
      <c r="J3" s="5"/>
      <c r="K3" s="7"/>
    </row>
    <row r="4" spans="1:11" x14ac:dyDescent="0.35">
      <c r="A4" s="27" t="s">
        <v>40</v>
      </c>
      <c r="B4" s="21">
        <v>0.35099999999999998</v>
      </c>
      <c r="E4" s="8"/>
      <c r="F4" s="5"/>
      <c r="G4" s="25"/>
      <c r="H4" s="5"/>
      <c r="I4" s="5"/>
      <c r="J4" s="5"/>
      <c r="K4" s="7"/>
    </row>
    <row r="5" spans="1:11" x14ac:dyDescent="0.35">
      <c r="A5" s="27" t="s">
        <v>41</v>
      </c>
      <c r="B5" s="22">
        <v>0.246</v>
      </c>
      <c r="E5" s="8"/>
      <c r="F5" s="5"/>
      <c r="G5" s="5"/>
      <c r="H5" s="5"/>
      <c r="I5" s="5"/>
      <c r="J5" s="5"/>
      <c r="K5" s="7"/>
    </row>
    <row r="6" spans="1:11" x14ac:dyDescent="0.35">
      <c r="A6" s="27" t="s">
        <v>42</v>
      </c>
      <c r="B6" s="21">
        <v>7.6999999999999999E-2</v>
      </c>
      <c r="E6" s="8"/>
      <c r="F6" s="5"/>
      <c r="G6" s="5"/>
      <c r="H6" s="5"/>
      <c r="I6" s="5"/>
      <c r="J6" s="5"/>
      <c r="K6" s="7"/>
    </row>
    <row r="7" spans="1:11" x14ac:dyDescent="0.35">
      <c r="E7" s="8"/>
      <c r="F7" s="5"/>
      <c r="G7" s="5"/>
      <c r="H7" s="5"/>
      <c r="I7" s="5"/>
      <c r="J7" s="5"/>
      <c r="K7" s="7"/>
    </row>
    <row r="8" spans="1:11" x14ac:dyDescent="0.35">
      <c r="E8" s="8"/>
      <c r="F8" s="5"/>
      <c r="G8" s="5"/>
      <c r="H8" s="5"/>
      <c r="I8" s="5"/>
      <c r="J8" s="5"/>
      <c r="K8" s="7"/>
    </row>
    <row r="9" spans="1:11" x14ac:dyDescent="0.35">
      <c r="E9" s="13"/>
      <c r="F9" s="11"/>
      <c r="G9" s="11"/>
      <c r="H9" s="11"/>
      <c r="I9" s="11"/>
      <c r="J9" s="11"/>
      <c r="K9" s="1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D A A B Q S w M E F A A C A A g A Z 2 o t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G d q L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a i 1 a 5 p J j T J 8 A A A D x A A A A E w A c A E Z v c m 1 1 b G F z L 1 N l Y 3 R p b 2 4 x L m 0 g o h g A K K A U A A A A A A A A A A A A A A A A A A A A A A A A A A A A j Y 4 x C 4 M w E I X 3 g P / h S B e F k i D d K k 6 d O j V g o U P p E M 2 J Q k x C L u L f r 9 r F s b c 8 3 h u + 7 w i 7 N H o H z S / L K m M Z o 0 F H N H D i Q 0 q B r l I u y w I 0 t x H Q z F I T Y S K 5 d f l o l F T R B 0 / a q o h B R 7 3 j g u k 5 1 G A x Z Q z W a / w c O 1 w X Z X r x 1 K 1 F y l / Y i p t 3 C V 2 i / K g S G 1 r 8 q R K b q j j D + z 4 F i 9 M K 2 + e a l + L C P 0 X G R n d 8 o f o C U E s B A i 0 A F A A C A A g A Z 2 o t W k x 1 k J K l A A A A 9 g A A A B I A A A A A A A A A A A A A A A A A A A A A A E N v b m Z p Z y 9 Q Y W N r Y W d l L n h t b F B L A Q I t A B Q A A g A I A G d q L V o P y u m r p A A A A O k A A A A T A A A A A A A A A A A A A A A A A P E A A A B b Q 2 9 u d G V u d F 9 U e X B l c 1 0 u e G 1 s U E s B A i 0 A F A A C A A g A Z 2 o t W u a S Y 0 y f A A A A 8 Q A A A B M A A A A A A A A A A A A A A A A A 4 g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Q o A A A A A A A B 7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a H R 0 c H M l M 0 E l M k Y l M k Z 3 d 3 c l M j B z d W J y J T I w Z W R 1 J T J G Y X N z Z X R z J T J G c 3 V i c i U y R k 9 T U C U y R l B y b 3 B v c 2 F s U H J l c G F y Y X R p b 2 4 l M j B w Z G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z c 0 Y T Y 0 N C 1 h Z m Y 3 L T R m N j I t O W E w O C 0 y N j c 1 M z B m N j V l Z T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M 1 Q x O T o x O T o w N S 4 w N T k 1 O D Y 0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H R 0 c H M 6 X F w v X F w v d 3 d 3 I H N 1 Y n I g Z W R 1 X F w v Y X N z Z X R z X F w v c 3 V i c l x c L 0 9 T U F x c L 1 B y b 3 B v c 2 F s U H J l c G F y Y X R p b 2 4 g c G R m L 0 F 1 d G 9 S Z W 1 v d m V k Q 2 9 s d W 1 u c z E u e 0 l k L D B 9 J n F 1 b 3 Q 7 L C Z x d W 9 0 O 1 N l Y 3 R p b 2 4 x L 2 h 0 d H B z O l x c L 1 x c L 3 d 3 d y B z d W J y I G V k d V x c L 2 F z c 2 V 0 c 1 x c L 3 N 1 Y n J c X C 9 P U 1 B c X C 9 Q c m 9 w b 3 N h b F B y Z X B h c m F 0 a W 9 u I H B k Z i 9 B d X R v U m V t b 3 Z l Z E N v b H V t b n M x L n t O Y W 1 l L D F 9 J n F 1 b 3 Q 7 L C Z x d W 9 0 O 1 N l Y 3 R p b 2 4 x L 2 h 0 d H B z O l x c L 1 x c L 3 d 3 d y B z d W J y I G V k d V x c L 2 F z c 2 V 0 c 1 x c L 3 N 1 Y n J c X C 9 P U 1 B c X C 9 Q c m 9 w b 3 N h b F B y Z X B h c m F 0 a W 9 u I H B k Z i 9 B d X R v U m V t b 3 Z l Z E N v b H V t b n M x L n t L a W 5 k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h 0 d H B z O l x c L 1 x c L 3 d 3 d y B z d W J y I G V k d V x c L 2 F z c 2 V 0 c 1 x c L 3 N 1 Y n J c X C 9 P U 1 B c X C 9 Q c m 9 w b 3 N h b F B y Z X B h c m F 0 a W 9 u I H B k Z i 9 B d X R v U m V t b 3 Z l Z E N v b H V t b n M x L n t J Z C w w f S Z x d W 9 0 O y w m c X V v d D t T Z W N 0 a W 9 u M S 9 o d H R w c z p c X C 9 c X C 9 3 d 3 c g c 3 V i c i B l Z H V c X C 9 h c 3 N l d H N c X C 9 z d W J y X F w v T 1 N Q X F w v U H J v c G 9 z Y W x Q c m V w Y X J h d G l v b i B w Z G Y v Q X V 0 b 1 J l b W 9 2 Z W R D b 2 x 1 b W 5 z M S 5 7 T m F t Z S w x f S Z x d W 9 0 O y w m c X V v d D t T Z W N 0 a W 9 u M S 9 o d H R w c z p c X C 9 c X C 9 3 d 3 c g c 3 V i c i B l Z H V c X C 9 h c 3 N l d H N c X C 9 z d W J y X F w v T 1 N Q X F w v U H J v c G 9 z Y W x Q c m V w Y X J h d G l v b i B w Z G Y v Q X V 0 b 1 J l b W 9 2 Z W R D b 2 x 1 b W 5 z M S 5 7 S 2 l u Z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H R 0 c H M l M 0 E l M k Y l M k Z 3 d 3 c l M j B z d W J y J T I w Z W R 1 J T J G Y X N z Z X R z J T J G c 3 V i c i U y R k 9 T U C U y R l B y b 3 B v c 2 F s U H J l c G F y Y X R p b 2 4 l M j B w Z G Y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9 r N e q m F 5 d D r H X M 5 e L T U z 8 A A A A A A g A A A A A A E G Y A A A A B A A A g A A A A O d f K v r J X X u E w N O k V O R 5 A y V r P 9 W G 8 F V g o 5 U C b C 3 q n X n 8 A A A A A D o A A A A A C A A A g A A A A d B 6 X 1 0 Z a e M w m 3 W g R / Y 0 G c J U u Y 2 5 N E 2 X S x 8 S O m x P d Z m 9 Q A A A A B P H R n G / H D X + b O M g / e 7 B B 8 t a 4 l + q s f q L C I g j G 2 7 + Z z z w G G G h + 9 c i E J 4 c T y 0 t t 1 l k T U I 9 M 5 U x o 9 9 r 5 7 j h n u a 3 7 H V 2 b B z D O y 6 3 u s N 6 s I 1 W r N j t A A A A A T 4 C R 9 3 m T t Z 7 q z z w V Y Q A / l M c Q c S W o h 3 Y 1 b 3 T V g k 9 l N 3 F e n O O n u s W u / b z x 8 s 1 E E L Y u 0 M / 9 t Q M 1 f + + Y V m S + H Q d V O w = = < / D a t a M a s h u p > 
</file>

<file path=customXml/itemProps1.xml><?xml version="1.0" encoding="utf-8"?>
<ds:datastoreItem xmlns:ds="http://schemas.openxmlformats.org/officeDocument/2006/customXml" ds:itemID="{B466FB6E-9667-4C54-BD70-E7468F7D32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Subcontracts</vt:lpstr>
      <vt:lpstr>Fringe Rates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Sara_Martin</dc:creator>
  <cp:lastModifiedBy>Tiffany Bessix</cp:lastModifiedBy>
  <cp:lastPrinted>2025-07-23T04:59:36Z</cp:lastPrinted>
  <dcterms:created xsi:type="dcterms:W3CDTF">2018-12-11T22:53:33Z</dcterms:created>
  <dcterms:modified xsi:type="dcterms:W3CDTF">2025-07-24T00:45:13Z</dcterms:modified>
</cp:coreProperties>
</file>